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党费管理\202012党费计算小程序修订\"/>
    </mc:Choice>
  </mc:AlternateContent>
  <bookViews>
    <workbookView xWindow="0" yWindow="0" windowWidth="15360" windowHeight="7440" tabRatio="476"/>
  </bookViews>
  <sheets>
    <sheet name="年度计算" sheetId="3" r:id="rId1"/>
    <sheet name="月度计算" sheetId="4" r:id="rId2"/>
    <sheet name="计算方法" sheetId="2" r:id="rId3"/>
  </sheets>
  <definedNames>
    <definedName name="_xlnm._FilterDatabase" localSheetId="2" hidden="1">计算方法!#REF!</definedName>
  </definedNames>
  <calcPr calcId="162913"/>
</workbook>
</file>

<file path=xl/calcChain.xml><?xml version="1.0" encoding="utf-8"?>
<calcChain xmlns="http://schemas.openxmlformats.org/spreadsheetml/2006/main">
  <c r="B20" i="4" l="1"/>
  <c r="B18" i="4"/>
  <c r="B19" i="4" s="1"/>
  <c r="B18" i="3"/>
  <c r="B19" i="3" s="1"/>
  <c r="B20" i="3" s="1"/>
  <c r="B21" i="3" s="1"/>
  <c r="B21" i="4" l="1"/>
</calcChain>
</file>

<file path=xl/sharedStrings.xml><?xml version="1.0" encoding="utf-8"?>
<sst xmlns="http://schemas.openxmlformats.org/spreadsheetml/2006/main" count="98" uniqueCount="62">
  <si>
    <t>速算扣除数</t>
  </si>
  <si>
    <t>计入部分（上年度1-12月合计数）</t>
  </si>
  <si>
    <t>薪级工资 小计</t>
  </si>
  <si>
    <t>初见期工资 小计</t>
  </si>
  <si>
    <t>年薪津贴 小计</t>
  </si>
  <si>
    <t>岗位津贴 小计</t>
  </si>
  <si>
    <t>其他固定的、经常性奖金津贴 小计</t>
  </si>
  <si>
    <t>扣除部分（上年度1-12月合计数）</t>
  </si>
  <si>
    <t>基本公积金 小计</t>
  </si>
  <si>
    <t>补充公积金 小计</t>
  </si>
  <si>
    <t>职业年金 小计</t>
  </si>
  <si>
    <t>养老金 小计</t>
  </si>
  <si>
    <t>失业保险 小计</t>
  </si>
  <si>
    <t>医疗保险 小计</t>
  </si>
  <si>
    <t>元</t>
    <phoneticPr fontId="2" type="noConversion"/>
  </si>
  <si>
    <t>各项的输入值为上年度1-12月工资中的合计数。工资查询方法：财务资源管理系统—“财务查询”—“我的收入查询”—“个人工资查询”选择上年度1月、12月作为起始和截止查询时间段，即可看到你的工资津贴情况，最右边一列是各项“小计”，就能看到框内需计入或扣除各项的输入值。其他固定的、经常性奖金津贴，为各二级单位所明确规定的二次分配部分，例如机关奖金等，请向所在单位咨询。</t>
    <phoneticPr fontId="2" type="noConversion"/>
  </si>
  <si>
    <t>岗位工资 小计</t>
    <phoneticPr fontId="2" type="noConversion"/>
  </si>
  <si>
    <t>自动计算</t>
    <phoneticPr fontId="2" type="noConversion"/>
  </si>
  <si>
    <t>个人所得税小计＝年度计税基数＊预扣率－速算扣除数</t>
  </si>
  <si>
    <t>应纳税所得额分段</t>
  </si>
  <si>
    <t>预扣率</t>
  </si>
  <si>
    <t>超过144000元至300000元</t>
  </si>
  <si>
    <t>超过300000元至420000元</t>
  </si>
  <si>
    <t>超过420000元至660000元</t>
  </si>
  <si>
    <t>超过660000元至960000元</t>
  </si>
  <si>
    <t>超过960000元</t>
  </si>
  <si>
    <t>每月应缴纳党费＝每月党费基数＊缴纳比例</t>
  </si>
  <si>
    <t>每月党费基数分段</t>
  </si>
  <si>
    <t>缴纳比例</t>
  </si>
  <si>
    <t>不超过3000元</t>
  </si>
  <si>
    <t>超过3000元至5000元</t>
  </si>
  <si>
    <t>超过5000元至10000元</t>
  </si>
  <si>
    <t>超过10000元</t>
  </si>
  <si>
    <t>年度个人所得税 计算基数</t>
    <phoneticPr fontId="2" type="noConversion"/>
  </si>
  <si>
    <t>元</t>
    <phoneticPr fontId="2" type="noConversion"/>
  </si>
  <si>
    <t>年度个人所得税 扣除金额测算</t>
    <phoneticPr fontId="2" type="noConversion"/>
  </si>
  <si>
    <t>平均每月党费基数</t>
    <phoneticPr fontId="2" type="noConversion"/>
  </si>
  <si>
    <r>
      <t>平均每月应交党费</t>
    </r>
    <r>
      <rPr>
        <u/>
        <sz val="12"/>
        <rFont val="宋体"/>
        <family val="3"/>
        <charset val="134"/>
        <scheme val="minor"/>
      </rPr>
      <t/>
    </r>
    <phoneticPr fontId="2" type="noConversion"/>
  </si>
  <si>
    <t>适用于新入职的教工党员，各项的输入值为月度工资中的数值。工资查询方法：财务资源管理系统—“财务查询”—“我的收入查询”—“个人工资查询”选择某个月作为起始和截止查询时间段，就能看到框内需计入或扣除各项的输入值。其他固定的、经常性奖金津贴，为各二级单位所明确规定的二次分配部分，例如机关奖金等，请向所在单位咨询。</t>
    <phoneticPr fontId="2" type="noConversion"/>
  </si>
  <si>
    <t>教职工党费计算表（按月）</t>
    <phoneticPr fontId="2" type="noConversion"/>
  </si>
  <si>
    <t>教职工党费计算表（按年）</t>
    <phoneticPr fontId="2" type="noConversion"/>
  </si>
  <si>
    <t>计入部分</t>
    <phoneticPr fontId="2" type="noConversion"/>
  </si>
  <si>
    <t>岗位工资</t>
  </si>
  <si>
    <t>薪级工资</t>
  </si>
  <si>
    <t>初见期工资</t>
  </si>
  <si>
    <t>年薪津贴</t>
  </si>
  <si>
    <t>岗位津贴</t>
  </si>
  <si>
    <t>其他固定的、经常性奖金津贴</t>
  </si>
  <si>
    <t>基本公积金</t>
  </si>
  <si>
    <t>补充公积金</t>
  </si>
  <si>
    <t>职业年金</t>
  </si>
  <si>
    <t>养老金</t>
  </si>
  <si>
    <t>失业保险</t>
  </si>
  <si>
    <t>医疗保险</t>
  </si>
  <si>
    <t>扣除部分</t>
    <phoneticPr fontId="2" type="noConversion"/>
  </si>
  <si>
    <t>年度个人所得税 计算基数</t>
    <phoneticPr fontId="2" type="noConversion"/>
  </si>
  <si>
    <t>不超过36000元</t>
    <phoneticPr fontId="2" type="noConversion"/>
  </si>
  <si>
    <t>超过36000元至144000元</t>
    <phoneticPr fontId="2" type="noConversion"/>
  </si>
  <si>
    <t>上海市岗位津贴 小计</t>
    <phoneticPr fontId="2" type="noConversion"/>
  </si>
  <si>
    <t>上海市岗位津贴</t>
    <phoneticPr fontId="2" type="noConversion"/>
  </si>
  <si>
    <r>
      <t>每月党费基数＝[岗位工资小计+薪级工资小计+初见期工资小计+年薪津贴小计+</t>
    </r>
    <r>
      <rPr>
        <sz val="10.5"/>
        <color rgb="FFFF0000"/>
        <rFont val="等线"/>
        <family val="3"/>
        <charset val="134"/>
      </rPr>
      <t>上海市岗位津贴</t>
    </r>
    <r>
      <rPr>
        <sz val="10.5"/>
        <rFont val="等线"/>
        <family val="3"/>
        <charset val="134"/>
      </rPr>
      <t>小计+岗位津贴小计+其他固定的、经常性奖金津贴小计-(个人所得税小计+基本公积金小计/2+补充公积金小计/2+职业年金小计+养老金小计+失业保险小计+医疗保险小计)]/12</t>
    </r>
    <phoneticPr fontId="2" type="noConversion"/>
  </si>
  <si>
    <r>
      <t>年度计税基数＝(岗位工资小计+薪级工资小计+初见期工资小计+年薪津贴小计+</t>
    </r>
    <r>
      <rPr>
        <sz val="10.5"/>
        <color rgb="FFFF0000"/>
        <rFont val="等线"/>
        <family val="3"/>
        <charset val="134"/>
      </rPr>
      <t>上海市岗位津贴</t>
    </r>
    <r>
      <rPr>
        <sz val="10.5"/>
        <rFont val="等线"/>
        <family val="3"/>
        <charset val="134"/>
      </rPr>
      <t>小计+岗位津贴小计+其他固定的、经常性奖金津贴小计)-60000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</si>
</sst>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.5"/>
      <name val="等线"/>
      <family val="3"/>
      <charset val="134"/>
    </font>
    <font>
      <sz val="12"/>
      <name val="宋体"/>
      <family val="3"/>
      <charset val="134"/>
      <scheme val="minor"/>
    </font>
    <font>
      <u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rgb="FFC0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.5"/>
      <color rgb="FFFF0000"/>
      <name val="等线"/>
      <family val="3"/>
      <charset val="134"/>
    </font>
    <font>
      <sz val="12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sqref="A1:D1"/>
    </sheetView>
  </sheetViews>
  <sheetFormatPr defaultRowHeight="14.25" x14ac:dyDescent="0.15"/>
  <cols>
    <col min="1" max="1" width="32.875" style="2" customWidth="1"/>
    <col min="2" max="2" width="9.625" style="6" customWidth="1"/>
    <col min="3" max="3" width="7.625" style="2" bestFit="1" customWidth="1"/>
    <col min="4" max="4" width="21.625" style="2" bestFit="1" customWidth="1"/>
    <col min="5" max="5" width="9" style="1"/>
    <col min="6" max="6" width="7.5" style="1" bestFit="1" customWidth="1"/>
    <col min="7" max="7" width="6.125" style="1" bestFit="1" customWidth="1"/>
    <col min="8" max="9" width="7.5" style="1" bestFit="1" customWidth="1"/>
    <col min="10" max="10" width="10.5" style="1" bestFit="1" customWidth="1"/>
    <col min="11" max="11" width="12.25" style="1" bestFit="1" customWidth="1"/>
    <col min="12" max="12" width="9.5" style="1" bestFit="1" customWidth="1"/>
    <col min="13" max="13" width="10.5" style="1" bestFit="1" customWidth="1"/>
    <col min="14" max="16384" width="9" style="1"/>
  </cols>
  <sheetData>
    <row r="1" spans="1:4" ht="27.75" customHeight="1" x14ac:dyDescent="0.15">
      <c r="A1" s="20" t="s">
        <v>40</v>
      </c>
      <c r="B1" s="20"/>
      <c r="C1" s="20"/>
      <c r="D1" s="20"/>
    </row>
    <row r="2" spans="1:4" ht="69.75" customHeight="1" x14ac:dyDescent="0.15">
      <c r="A2" s="18" t="s">
        <v>15</v>
      </c>
      <c r="B2" s="18"/>
      <c r="C2" s="18"/>
      <c r="D2" s="18"/>
    </row>
    <row r="3" spans="1:4" ht="18" customHeight="1" x14ac:dyDescent="0.15">
      <c r="A3" s="19" t="s">
        <v>1</v>
      </c>
      <c r="B3" s="19"/>
      <c r="C3" s="19"/>
    </row>
    <row r="4" spans="1:4" ht="18" customHeight="1" x14ac:dyDescent="0.15">
      <c r="A4" s="3" t="s">
        <v>16</v>
      </c>
      <c r="B4" s="4"/>
      <c r="C4" s="3" t="s">
        <v>14</v>
      </c>
    </row>
    <row r="5" spans="1:4" ht="18" customHeight="1" x14ac:dyDescent="0.15">
      <c r="A5" s="3" t="s">
        <v>2</v>
      </c>
      <c r="B5" s="4"/>
      <c r="C5" s="3" t="s">
        <v>14</v>
      </c>
    </row>
    <row r="6" spans="1:4" ht="18" customHeight="1" x14ac:dyDescent="0.15">
      <c r="A6" s="3" t="s">
        <v>3</v>
      </c>
      <c r="B6" s="4"/>
      <c r="C6" s="3" t="s">
        <v>14</v>
      </c>
    </row>
    <row r="7" spans="1:4" ht="18" customHeight="1" x14ac:dyDescent="0.15">
      <c r="A7" s="3" t="s">
        <v>4</v>
      </c>
      <c r="B7" s="4"/>
      <c r="C7" s="3" t="s">
        <v>14</v>
      </c>
    </row>
    <row r="8" spans="1:4" ht="18" customHeight="1" x14ac:dyDescent="0.15">
      <c r="A8" s="24" t="s">
        <v>58</v>
      </c>
      <c r="B8" s="4"/>
      <c r="C8" s="3" t="s">
        <v>14</v>
      </c>
    </row>
    <row r="9" spans="1:4" ht="18" customHeight="1" x14ac:dyDescent="0.15">
      <c r="A9" s="3" t="s">
        <v>5</v>
      </c>
      <c r="B9" s="4"/>
      <c r="C9" s="3" t="s">
        <v>14</v>
      </c>
    </row>
    <row r="10" spans="1:4" ht="18" customHeight="1" x14ac:dyDescent="0.15">
      <c r="A10" s="3" t="s">
        <v>6</v>
      </c>
      <c r="B10" s="4"/>
      <c r="C10" s="3" t="s">
        <v>14</v>
      </c>
    </row>
    <row r="11" spans="1:4" ht="18" customHeight="1" x14ac:dyDescent="0.15">
      <c r="A11" s="19" t="s">
        <v>7</v>
      </c>
      <c r="B11" s="19"/>
      <c r="C11" s="19"/>
    </row>
    <row r="12" spans="1:4" ht="18" customHeight="1" x14ac:dyDescent="0.15">
      <c r="A12" s="3" t="s">
        <v>8</v>
      </c>
      <c r="B12" s="4"/>
      <c r="C12" s="3" t="s">
        <v>14</v>
      </c>
      <c r="D12" s="6"/>
    </row>
    <row r="13" spans="1:4" ht="18" customHeight="1" x14ac:dyDescent="0.15">
      <c r="A13" s="3" t="s">
        <v>9</v>
      </c>
      <c r="B13" s="4"/>
      <c r="C13" s="3" t="s">
        <v>14</v>
      </c>
      <c r="D13" s="6"/>
    </row>
    <row r="14" spans="1:4" ht="18" customHeight="1" x14ac:dyDescent="0.15">
      <c r="A14" s="3" t="s">
        <v>10</v>
      </c>
      <c r="B14" s="4"/>
      <c r="C14" s="3" t="s">
        <v>14</v>
      </c>
    </row>
    <row r="15" spans="1:4" ht="18" customHeight="1" x14ac:dyDescent="0.15">
      <c r="A15" s="3" t="s">
        <v>11</v>
      </c>
      <c r="B15" s="4"/>
      <c r="C15" s="3" t="s">
        <v>14</v>
      </c>
    </row>
    <row r="16" spans="1:4" ht="18" customHeight="1" x14ac:dyDescent="0.15">
      <c r="A16" s="3" t="s">
        <v>12</v>
      </c>
      <c r="B16" s="4"/>
      <c r="C16" s="3" t="s">
        <v>14</v>
      </c>
    </row>
    <row r="17" spans="1:4" ht="18" customHeight="1" x14ac:dyDescent="0.15">
      <c r="A17" s="3" t="s">
        <v>13</v>
      </c>
      <c r="B17" s="4"/>
      <c r="C17" s="3" t="s">
        <v>14</v>
      </c>
    </row>
    <row r="18" spans="1:4" ht="18" customHeight="1" x14ac:dyDescent="0.15">
      <c r="A18" s="3" t="s">
        <v>33</v>
      </c>
      <c r="B18" s="5">
        <f>SUM(B4:B10)-60000</f>
        <v>-60000</v>
      </c>
      <c r="C18" s="3" t="s">
        <v>34</v>
      </c>
      <c r="D18" s="17" t="s">
        <v>17</v>
      </c>
    </row>
    <row r="19" spans="1:4" ht="18" customHeight="1" x14ac:dyDescent="0.15">
      <c r="A19" s="3" t="s">
        <v>35</v>
      </c>
      <c r="B19" s="5">
        <f>IF(B18&lt;=0,0,IF(B18&lt;=36000,B18*0.03-0,IF(B18&lt;=144000,B18*0.1-2520,IF(B18&lt;=300000,B18*0.2-16920,IF(B18&lt;=420000,B18*0.25-31920,IF(B18&lt;=660000,B18*0.3-52920,IF(B18&lt;=960000,B18*0.35-85920,B18*0.45-181920)))))))</f>
        <v>0</v>
      </c>
      <c r="C19" s="3" t="s">
        <v>34</v>
      </c>
      <c r="D19" s="17"/>
    </row>
    <row r="20" spans="1:4" ht="18" customHeight="1" x14ac:dyDescent="0.15">
      <c r="A20" s="3" t="s">
        <v>36</v>
      </c>
      <c r="B20" s="8">
        <f>(SUM(B4:B10)-B12/2-B13/2-SUM(B14:B17)-B19)/12</f>
        <v>0</v>
      </c>
      <c r="C20" s="3" t="s">
        <v>34</v>
      </c>
      <c r="D20" s="17"/>
    </row>
    <row r="21" spans="1:4" ht="18" customHeight="1" x14ac:dyDescent="0.15">
      <c r="A21" s="3" t="s">
        <v>37</v>
      </c>
      <c r="B21" s="16">
        <f>INT(IF(B20&lt;=3000,B20*0.005,IF(B20&lt;=5000,B20*0.01,IF(B20&lt;=10000,B20*0.015,B20*0.02))))</f>
        <v>0</v>
      </c>
      <c r="C21" s="7" t="s">
        <v>34</v>
      </c>
      <c r="D21" s="17"/>
    </row>
  </sheetData>
  <mergeCells count="5">
    <mergeCell ref="D18:D21"/>
    <mergeCell ref="A2:D2"/>
    <mergeCell ref="A3:C3"/>
    <mergeCell ref="A11:C11"/>
    <mergeCell ref="A1:D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8" sqref="A8"/>
    </sheetView>
  </sheetViews>
  <sheetFormatPr defaultRowHeight="14.25" x14ac:dyDescent="0.15"/>
  <cols>
    <col min="1" max="1" width="32.875" style="2" customWidth="1"/>
    <col min="2" max="2" width="9.625" style="6" customWidth="1"/>
    <col min="3" max="3" width="7.625" style="2" bestFit="1" customWidth="1"/>
    <col min="4" max="4" width="21.625" style="2" bestFit="1" customWidth="1"/>
    <col min="5" max="5" width="9" style="1"/>
    <col min="6" max="6" width="7.5" style="1" bestFit="1" customWidth="1"/>
    <col min="7" max="7" width="6.125" style="1" bestFit="1" customWidth="1"/>
    <col min="8" max="9" width="7.5" style="1" bestFit="1" customWidth="1"/>
    <col min="10" max="10" width="10.5" style="1" bestFit="1" customWidth="1"/>
    <col min="11" max="11" width="12.25" style="1" bestFit="1" customWidth="1"/>
    <col min="12" max="12" width="9.5" style="1" bestFit="1" customWidth="1"/>
    <col min="13" max="13" width="10.5" style="1" bestFit="1" customWidth="1"/>
    <col min="14" max="16384" width="9" style="1"/>
  </cols>
  <sheetData>
    <row r="1" spans="1:4" ht="27.75" customHeight="1" x14ac:dyDescent="0.15">
      <c r="A1" s="20" t="s">
        <v>39</v>
      </c>
      <c r="B1" s="20"/>
      <c r="C1" s="20"/>
      <c r="D1" s="20"/>
    </row>
    <row r="2" spans="1:4" ht="69.75" customHeight="1" x14ac:dyDescent="0.15">
      <c r="A2" s="18" t="s">
        <v>38</v>
      </c>
      <c r="B2" s="18"/>
      <c r="C2" s="18"/>
      <c r="D2" s="18"/>
    </row>
    <row r="3" spans="1:4" ht="18" customHeight="1" x14ac:dyDescent="0.15">
      <c r="A3" s="19" t="s">
        <v>41</v>
      </c>
      <c r="B3" s="19"/>
      <c r="C3" s="19"/>
    </row>
    <row r="4" spans="1:4" ht="18" customHeight="1" x14ac:dyDescent="0.15">
      <c r="A4" s="3" t="s">
        <v>42</v>
      </c>
      <c r="B4" s="4"/>
      <c r="C4" s="3" t="s">
        <v>14</v>
      </c>
    </row>
    <row r="5" spans="1:4" ht="18" customHeight="1" x14ac:dyDescent="0.15">
      <c r="A5" s="3" t="s">
        <v>43</v>
      </c>
      <c r="B5" s="4"/>
      <c r="C5" s="3" t="s">
        <v>14</v>
      </c>
    </row>
    <row r="6" spans="1:4" ht="18" customHeight="1" x14ac:dyDescent="0.15">
      <c r="A6" s="3" t="s">
        <v>44</v>
      </c>
      <c r="B6" s="4"/>
      <c r="C6" s="3" t="s">
        <v>14</v>
      </c>
    </row>
    <row r="7" spans="1:4" ht="18" customHeight="1" x14ac:dyDescent="0.15">
      <c r="A7" s="3" t="s">
        <v>45</v>
      </c>
      <c r="B7" s="4"/>
      <c r="C7" s="3" t="s">
        <v>14</v>
      </c>
    </row>
    <row r="8" spans="1:4" ht="18" customHeight="1" x14ac:dyDescent="0.15">
      <c r="A8" s="24" t="s">
        <v>59</v>
      </c>
      <c r="B8" s="4"/>
      <c r="C8" s="3" t="s">
        <v>14</v>
      </c>
    </row>
    <row r="9" spans="1:4" ht="18" customHeight="1" x14ac:dyDescent="0.15">
      <c r="A9" s="3" t="s">
        <v>46</v>
      </c>
      <c r="B9" s="4"/>
      <c r="C9" s="3" t="s">
        <v>14</v>
      </c>
    </row>
    <row r="10" spans="1:4" ht="18" customHeight="1" x14ac:dyDescent="0.15">
      <c r="A10" s="3" t="s">
        <v>47</v>
      </c>
      <c r="B10" s="4"/>
      <c r="C10" s="3" t="s">
        <v>14</v>
      </c>
    </row>
    <row r="11" spans="1:4" ht="18" customHeight="1" x14ac:dyDescent="0.15">
      <c r="A11" s="19" t="s">
        <v>54</v>
      </c>
      <c r="B11" s="19"/>
      <c r="C11" s="19"/>
    </row>
    <row r="12" spans="1:4" ht="18" customHeight="1" x14ac:dyDescent="0.15">
      <c r="A12" s="3" t="s">
        <v>48</v>
      </c>
      <c r="B12" s="4"/>
      <c r="C12" s="3" t="s">
        <v>14</v>
      </c>
      <c r="D12" s="6"/>
    </row>
    <row r="13" spans="1:4" ht="18" customHeight="1" x14ac:dyDescent="0.15">
      <c r="A13" s="3" t="s">
        <v>49</v>
      </c>
      <c r="B13" s="4"/>
      <c r="C13" s="3" t="s">
        <v>14</v>
      </c>
      <c r="D13" s="6"/>
    </row>
    <row r="14" spans="1:4" ht="18" customHeight="1" x14ac:dyDescent="0.15">
      <c r="A14" s="3" t="s">
        <v>50</v>
      </c>
      <c r="B14" s="4"/>
      <c r="C14" s="3" t="s">
        <v>14</v>
      </c>
    </row>
    <row r="15" spans="1:4" ht="18" customHeight="1" x14ac:dyDescent="0.15">
      <c r="A15" s="3" t="s">
        <v>51</v>
      </c>
      <c r="B15" s="4"/>
      <c r="C15" s="3" t="s">
        <v>14</v>
      </c>
    </row>
    <row r="16" spans="1:4" ht="18" customHeight="1" x14ac:dyDescent="0.15">
      <c r="A16" s="3" t="s">
        <v>52</v>
      </c>
      <c r="B16" s="4"/>
      <c r="C16" s="3" t="s">
        <v>14</v>
      </c>
    </row>
    <row r="17" spans="1:4" ht="18" customHeight="1" x14ac:dyDescent="0.15">
      <c r="A17" s="3" t="s">
        <v>53</v>
      </c>
      <c r="B17" s="4"/>
      <c r="C17" s="3" t="s">
        <v>14</v>
      </c>
    </row>
    <row r="18" spans="1:4" ht="18" customHeight="1" x14ac:dyDescent="0.15">
      <c r="A18" s="3" t="s">
        <v>55</v>
      </c>
      <c r="B18" s="5">
        <f>SUM(B4:B10)*12-60000</f>
        <v>-60000</v>
      </c>
      <c r="C18" s="3" t="s">
        <v>34</v>
      </c>
      <c r="D18" s="17" t="s">
        <v>17</v>
      </c>
    </row>
    <row r="19" spans="1:4" ht="18" customHeight="1" x14ac:dyDescent="0.15">
      <c r="A19" s="3" t="s">
        <v>35</v>
      </c>
      <c r="B19" s="5">
        <f>IF(B18&lt;=0,0,IF(B18&lt;=36000,B18*0.03-0,IF(B18&lt;=144000,B18*0.1-2520,IF(B18&lt;=300000,B18*0.2-16920,IF(B18&lt;=420000,B18*0.25-31920,IF(B18&lt;=660000,B18*0.3-52920,IF(B18&lt;=960000,B18*0.35-85920,B18*0.45-181920)))))))</f>
        <v>0</v>
      </c>
      <c r="C19" s="3" t="s">
        <v>34</v>
      </c>
      <c r="D19" s="17"/>
    </row>
    <row r="20" spans="1:4" ht="18" customHeight="1" x14ac:dyDescent="0.15">
      <c r="A20" s="3" t="s">
        <v>36</v>
      </c>
      <c r="B20" s="8">
        <f>SUM(B4:B10)-B12/2-B13/2-SUM(B14:B17)-B19/12</f>
        <v>0</v>
      </c>
      <c r="C20" s="3" t="s">
        <v>34</v>
      </c>
      <c r="D20" s="17"/>
    </row>
    <row r="21" spans="1:4" ht="18" customHeight="1" x14ac:dyDescent="0.15">
      <c r="A21" s="3" t="s">
        <v>37</v>
      </c>
      <c r="B21" s="16">
        <f>INT(IF(B20&lt;=3000,B20*0.005,IF(B20&lt;=5000,B20*0.01,IF(B20&lt;=10000,B20*0.015,B20*0.02))))</f>
        <v>0</v>
      </c>
      <c r="C21" s="7" t="s">
        <v>34</v>
      </c>
      <c r="D21" s="17"/>
    </row>
  </sheetData>
  <mergeCells count="5">
    <mergeCell ref="A1:D1"/>
    <mergeCell ref="A2:D2"/>
    <mergeCell ref="A3:C3"/>
    <mergeCell ref="A11:C11"/>
    <mergeCell ref="D18:D2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:C2"/>
    </sheetView>
  </sheetViews>
  <sheetFormatPr defaultColWidth="8.75" defaultRowHeight="14.25" x14ac:dyDescent="0.15"/>
  <cols>
    <col min="1" max="1" width="33" style="1" customWidth="1"/>
    <col min="2" max="3" width="14.5" style="1" customWidth="1"/>
    <col min="4" max="4" width="11" style="1" customWidth="1"/>
    <col min="5" max="16384" width="8.75" style="1"/>
  </cols>
  <sheetData>
    <row r="1" spans="1:3" s="15" customFormat="1" ht="41.25" customHeight="1" x14ac:dyDescent="0.15">
      <c r="A1" s="21" t="s">
        <v>61</v>
      </c>
      <c r="B1" s="21"/>
      <c r="C1" s="21"/>
    </row>
    <row r="2" spans="1:3" s="15" customFormat="1" ht="26.25" customHeight="1" thickBot="1" x14ac:dyDescent="0.2">
      <c r="A2" s="22" t="s">
        <v>18</v>
      </c>
      <c r="B2" s="22"/>
      <c r="C2" s="22"/>
    </row>
    <row r="3" spans="1:3" ht="15.95" customHeight="1" thickBot="1" x14ac:dyDescent="0.2">
      <c r="A3" s="9" t="s">
        <v>19</v>
      </c>
      <c r="B3" s="10" t="s">
        <v>20</v>
      </c>
      <c r="C3" s="10" t="s">
        <v>0</v>
      </c>
    </row>
    <row r="4" spans="1:3" ht="15.95" customHeight="1" thickBot="1" x14ac:dyDescent="0.2">
      <c r="A4" s="11" t="s">
        <v>56</v>
      </c>
      <c r="B4" s="12">
        <v>0.03</v>
      </c>
      <c r="C4" s="13">
        <v>0</v>
      </c>
    </row>
    <row r="5" spans="1:3" ht="15.95" customHeight="1" thickBot="1" x14ac:dyDescent="0.2">
      <c r="A5" s="11" t="s">
        <v>57</v>
      </c>
      <c r="B5" s="12">
        <v>0.1</v>
      </c>
      <c r="C5" s="13">
        <v>2520</v>
      </c>
    </row>
    <row r="6" spans="1:3" ht="15.95" customHeight="1" thickBot="1" x14ac:dyDescent="0.2">
      <c r="A6" s="11" t="s">
        <v>21</v>
      </c>
      <c r="B6" s="12">
        <v>0.2</v>
      </c>
      <c r="C6" s="13">
        <v>16920</v>
      </c>
    </row>
    <row r="7" spans="1:3" ht="15.95" customHeight="1" thickBot="1" x14ac:dyDescent="0.2">
      <c r="A7" s="11" t="s">
        <v>22</v>
      </c>
      <c r="B7" s="12">
        <v>0.25</v>
      </c>
      <c r="C7" s="13">
        <v>31920</v>
      </c>
    </row>
    <row r="8" spans="1:3" ht="15.95" customHeight="1" thickBot="1" x14ac:dyDescent="0.2">
      <c r="A8" s="11" t="s">
        <v>23</v>
      </c>
      <c r="B8" s="12">
        <v>0.3</v>
      </c>
      <c r="C8" s="13">
        <v>52920</v>
      </c>
    </row>
    <row r="9" spans="1:3" ht="15.95" customHeight="1" thickBot="1" x14ac:dyDescent="0.2">
      <c r="A9" s="11" t="s">
        <v>24</v>
      </c>
      <c r="B9" s="12">
        <v>0.35</v>
      </c>
      <c r="C9" s="13">
        <v>85920</v>
      </c>
    </row>
    <row r="10" spans="1:3" ht="15.95" customHeight="1" thickBot="1" x14ac:dyDescent="0.2">
      <c r="A10" s="11" t="s">
        <v>25</v>
      </c>
      <c r="B10" s="12">
        <v>0.45</v>
      </c>
      <c r="C10" s="13">
        <v>181920</v>
      </c>
    </row>
    <row r="11" spans="1:3" ht="66" customHeight="1" x14ac:dyDescent="0.15">
      <c r="A11" s="23" t="s">
        <v>60</v>
      </c>
      <c r="B11" s="23"/>
      <c r="C11" s="23"/>
    </row>
    <row r="12" spans="1:3" ht="24" customHeight="1" thickBot="1" x14ac:dyDescent="0.2">
      <c r="A12" s="22" t="s">
        <v>26</v>
      </c>
      <c r="B12" s="22"/>
      <c r="C12"/>
    </row>
    <row r="13" spans="1:3" ht="15.95" customHeight="1" thickBot="1" x14ac:dyDescent="0.2">
      <c r="A13" s="9" t="s">
        <v>27</v>
      </c>
      <c r="B13" s="10" t="s">
        <v>28</v>
      </c>
      <c r="C13"/>
    </row>
    <row r="14" spans="1:3" ht="15.95" customHeight="1" thickBot="1" x14ac:dyDescent="0.2">
      <c r="A14" s="11" t="s">
        <v>29</v>
      </c>
      <c r="B14" s="14">
        <v>5.0000000000000001E-3</v>
      </c>
      <c r="C14"/>
    </row>
    <row r="15" spans="1:3" ht="15.95" customHeight="1" thickBot="1" x14ac:dyDescent="0.2">
      <c r="A15" s="11" t="s">
        <v>30</v>
      </c>
      <c r="B15" s="14">
        <v>0.01</v>
      </c>
      <c r="C15"/>
    </row>
    <row r="16" spans="1:3" ht="15.95" customHeight="1" thickBot="1" x14ac:dyDescent="0.2">
      <c r="A16" s="11" t="s">
        <v>31</v>
      </c>
      <c r="B16" s="14">
        <v>1.4999999999999999E-2</v>
      </c>
      <c r="C16"/>
    </row>
    <row r="17" spans="1:3" ht="15.95" customHeight="1" thickBot="1" x14ac:dyDescent="0.2">
      <c r="A17" s="11" t="s">
        <v>32</v>
      </c>
      <c r="B17" s="14">
        <v>0.02</v>
      </c>
      <c r="C17"/>
    </row>
  </sheetData>
  <mergeCells count="4">
    <mergeCell ref="A1:C1"/>
    <mergeCell ref="A2:C2"/>
    <mergeCell ref="A11:C11"/>
    <mergeCell ref="A12:B12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年度计算</vt:lpstr>
      <vt:lpstr>月度计算</vt:lpstr>
      <vt:lpstr>计算方法</vt:lpstr>
    </vt:vector>
  </TitlesOfParts>
  <Company>ECNU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组织部</dc:creator>
  <cp:lastModifiedBy>20040055</cp:lastModifiedBy>
  <cp:lastPrinted>2016-11-03T02:56:33Z</cp:lastPrinted>
  <dcterms:created xsi:type="dcterms:W3CDTF">2014-03-25T02:21:15Z</dcterms:created>
  <dcterms:modified xsi:type="dcterms:W3CDTF">2020-12-14T05:52:48Z</dcterms:modified>
</cp:coreProperties>
</file>